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<sst xmlns="http://schemas.openxmlformats.org/spreadsheetml/2006/main" count="1144" uniqueCount="74">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</sst>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72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37">
      <pane xSplit="1" topLeftCell="B1" activePane="topRight" state="frozen"/>
      <selection pane="topLeft" activeCell="A1" sqref="A1"/>
      <selection pane="topRight" activeCell="W53" sqref="W5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3663.4500000000135</v>
      </c>
      <c r="AF7" s="54"/>
      <c r="AG7" s="40"/>
    </row>
    <row r="8" spans="1:55" ht="18" customHeight="1">
      <c r="A8" s="47" t="s">
        <v>30</v>
      </c>
      <c r="B8" s="33">
        <f>SUM(E8:AB8)</f>
        <v>106416.9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/>
      <c r="Y8" s="62"/>
      <c r="Z8" s="62"/>
      <c r="AA8" s="62"/>
      <c r="AB8" s="61"/>
      <c r="AC8" s="64"/>
      <c r="AD8" s="64"/>
      <c r="AE8" s="65">
        <f>SUM(D8:AD8)+C8-AF9+AF16+AF25</f>
        <v>154341.24000000005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04">
        <f>B10+B15+B24+B33+B47+B52+B54+B61+B62+B71+B72+B88+B76+B81+B83+B82+B69+B89+B90+B91+B70+B40+B92</f>
        <v>172069.59999999998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191438.80000000002</v>
      </c>
      <c r="AG9" s="69">
        <f>AG10+AG15+AG24+AG33+AG47+AG52+AG54+AG61+AG62+AG71+AG72+AG76+AG88+AG81+AG83+AG82+AG69+AG89+AG91+AG90+AG70+AG40+AG92</f>
        <v>139907.61951999998</v>
      </c>
      <c r="AH9" s="41"/>
      <c r="AI9" s="41"/>
    </row>
    <row r="10" spans="1:34" ht="15">
      <c r="A10" s="4" t="s">
        <v>4</v>
      </c>
      <c r="B10" s="72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8342.3</v>
      </c>
      <c r="AG10" s="72">
        <f>B10+C10-AF10</f>
        <v>12200.596999999998</v>
      </c>
      <c r="AH10" s="18"/>
    </row>
    <row r="11" spans="1:34" ht="15">
      <c r="A11" s="3" t="s">
        <v>5</v>
      </c>
      <c r="B11" s="72">
        <f>13603.4+273.6</f>
        <v>13877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7538.7</v>
      </c>
      <c r="AG11" s="72">
        <f>B11+C11-AF11</f>
        <v>10348.995000000003</v>
      </c>
      <c r="AH11" s="18"/>
    </row>
    <row r="12" spans="1:34" ht="1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644.5999999999999</v>
      </c>
      <c r="AG14" s="72">
        <f>AG10-AG11-AG12-AG13</f>
        <v>1680.3519999999953</v>
      </c>
      <c r="AH14" s="18"/>
      <c r="AI14" s="86"/>
    </row>
    <row r="15" spans="1:35" ht="15" customHeight="1">
      <c r="A15" s="4" t="s">
        <v>6</v>
      </c>
      <c r="B15" s="72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69372</v>
      </c>
      <c r="AG15" s="72">
        <f aca="true" t="shared" si="3" ref="AG15:AG31">B15+C15-AF15</f>
        <v>38788.93978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3690.1</v>
      </c>
      <c r="AG19" s="72">
        <f t="shared" si="3"/>
        <v>5568.799999999999</v>
      </c>
      <c r="AH19" s="18"/>
    </row>
    <row r="20" spans="1:34" ht="1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72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793.3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1131</v>
      </c>
      <c r="AG21" s="72">
        <f t="shared" si="3"/>
        <v>495.29999999999995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v>739.3</v>
      </c>
      <c r="W23" s="67">
        <f t="shared" si="4"/>
        <v>639.6999999999991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2814.7</v>
      </c>
      <c r="AG23" s="72">
        <f>B23+C23-AF23</f>
        <v>9905.760780000004</v>
      </c>
      <c r="AH23" s="18"/>
    </row>
    <row r="24" spans="1:35" ht="15" customHeight="1">
      <c r="A24" s="4" t="s">
        <v>7</v>
      </c>
      <c r="B24" s="72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29208.199999999997</v>
      </c>
      <c r="AG24" s="72">
        <f t="shared" si="3"/>
        <v>17221.820999999996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15500.6</v>
      </c>
      <c r="AG25" s="115">
        <f t="shared" si="3"/>
        <v>1051.5000000000018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29208.199999999997</v>
      </c>
      <c r="AG32" s="72">
        <f>AG24</f>
        <v>17221.820999999996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265.5</v>
      </c>
      <c r="AG33" s="72">
        <f aca="true" t="shared" si="6" ref="AG33:AG38">B33+C33-AF33</f>
        <v>1501.1499999999996</v>
      </c>
    </row>
    <row r="34" spans="1:33" ht="1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11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16.900000000000002</v>
      </c>
      <c r="AG36" s="72">
        <f t="shared" si="6"/>
        <v>46.19999999999999</v>
      </c>
    </row>
    <row r="37" spans="1:33" ht="1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2.300000000000014</v>
      </c>
      <c r="AG39" s="72">
        <f>AG33-AG34-AG36-AG38-AG35-AG37</f>
        <v>34.47999999999956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527.8</v>
      </c>
      <c r="AG47" s="72">
        <f>B47+C47-AF47</f>
        <v>1610.294229999996</v>
      </c>
    </row>
    <row r="48" spans="1:33" ht="1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">
      <c r="A49" s="3" t="s">
        <v>16</v>
      </c>
      <c r="B49" s="72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1037.1739000000002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131.9</v>
      </c>
      <c r="AG51" s="72">
        <f>AG47-AG49-AG48</f>
        <v>512.9703299999959</v>
      </c>
    </row>
    <row r="52" spans="1:33" ht="15" customHeight="1">
      <c r="A52" s="4" t="s">
        <v>0</v>
      </c>
      <c r="B52" s="72">
        <f>5311.7-332.8-568.7</f>
        <v>4410.2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706.3+5.6</f>
        <v>711.9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4185.299999999999</v>
      </c>
      <c r="AG52" s="72">
        <f aca="true" t="shared" si="11" ref="AG52:AG59">B52+C52-AF52</f>
        <v>3428.3122600000006</v>
      </c>
    </row>
    <row r="53" spans="1:33" ht="15" customHeight="1">
      <c r="A53" s="3" t="s">
        <v>2</v>
      </c>
      <c r="B53" s="72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1233.374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1735.6999999999998</v>
      </c>
      <c r="AG54" s="72">
        <f t="shared" si="11"/>
        <v>2038.8340000000003</v>
      </c>
      <c r="AH54" s="6"/>
    </row>
    <row r="55" spans="1:34" ht="1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812.8</v>
      </c>
      <c r="AG55" s="72">
        <f t="shared" si="11"/>
        <v>1140.0739999999998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7.8</v>
      </c>
      <c r="AG57" s="72">
        <f t="shared" si="11"/>
        <v>155.2730000000001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915.0999999999999</v>
      </c>
      <c r="AG60" s="72">
        <f>AG54-AG55-AG57-AG59-AG56-AG58</f>
        <v>738.3870000000003</v>
      </c>
    </row>
    <row r="61" spans="1:33" ht="15" customHeight="1">
      <c r="A61" s="4" t="s">
        <v>10</v>
      </c>
      <c r="B61" s="72">
        <f>54.4-20</f>
        <v>34.4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673.6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1959.4999999999998</v>
      </c>
      <c r="AG62" s="72">
        <f t="shared" si="14"/>
        <v>5622.099999999999</v>
      </c>
    </row>
    <row r="63" spans="1:34" ht="1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117.2</v>
      </c>
      <c r="AG65" s="72">
        <f t="shared" si="14"/>
        <v>152.05</v>
      </c>
      <c r="AH65" s="6"/>
    </row>
    <row r="66" spans="1:33" ht="1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1011.0999999999999</v>
      </c>
      <c r="AG68" s="72">
        <f>AG62-AG63-AG66-AG67-AG65-AG64</f>
        <v>3072.2709999999984</v>
      </c>
    </row>
    <row r="69" spans="1:33" ht="30.75">
      <c r="A69" s="4" t="s">
        <v>45</v>
      </c>
      <c r="B69" s="72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</f>
        <v>75.8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719.3</v>
      </c>
      <c r="AG72" s="130">
        <f t="shared" si="16"/>
        <v>4152.900000000001</v>
      </c>
      <c r="AH72" s="86">
        <f>AG72+AG69+AG76+AG91+AG83+AG88</f>
        <v>5434.27925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72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2734.2+215.3</f>
        <v>2949.5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7600.700000000001</v>
      </c>
      <c r="AG89" s="72">
        <f t="shared" si="16"/>
        <v>1217.199999999999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72">
        <f>29243.8-1612.3-1000-1425.5-646.6</f>
        <v>24559.4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56157.600000000006</v>
      </c>
      <c r="AG92" s="72">
        <f t="shared" si="16"/>
        <v>48468.5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172069.59999999998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191438.80000000002</v>
      </c>
      <c r="AG94" s="84">
        <f>AG10+AG15+AG24+AG33+AG47+AG52+AG54+AG61+AG62+AG69+AG71+AG72+AG76+AG81+AG82+AG83+AG88+AG89+AG90+AG91+AG70+AG40+AG92</f>
        <v>139907.61951999998</v>
      </c>
    </row>
    <row r="95" spans="1:33" ht="15">
      <c r="A95" s="3" t="s">
        <v>5</v>
      </c>
      <c r="B95" s="22">
        <f>B11+B17+B26+B34+B55+B63+B73+B41+B77+B48</f>
        <v>77260.29999999999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70066.9</v>
      </c>
      <c r="AG95" s="71">
        <f>B95+C95-AF95</f>
        <v>30107.092000000004</v>
      </c>
    </row>
    <row r="96" spans="1:33" ht="15">
      <c r="A96" s="3" t="s">
        <v>2</v>
      </c>
      <c r="B96" s="22">
        <f aca="true" t="shared" si="19" ref="B96:AD96">B12+B20+B29+B36+B57+B66+B44+B80+B74+B53</f>
        <v>8608.900000000001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4157.2</v>
      </c>
      <c r="AG96" s="71">
        <f>B96+C96-AF96</f>
        <v>8390.071000000004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3816.2</v>
      </c>
      <c r="AG98" s="71">
        <f>B98+C98-AF98</f>
        <v>5740.6359999999995</v>
      </c>
    </row>
    <row r="99" spans="1:33" ht="1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793.5999999999999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1658</v>
      </c>
      <c r="AG99" s="71">
        <f>B99+C99-AF99</f>
        <v>3233.2379</v>
      </c>
    </row>
    <row r="100" spans="1:33" ht="12.75">
      <c r="A100" s="1" t="s">
        <v>35</v>
      </c>
      <c r="B100" s="2">
        <f aca="true" t="shared" si="24" ref="B100:AD100">B94-B95-B96-B97-B98-B99</f>
        <v>80058.49999999999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837.0999999999999</v>
      </c>
      <c r="W100" s="85">
        <f t="shared" si="24"/>
        <v>27581.100000000006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111722.50000000003</v>
      </c>
      <c r="AG100" s="85">
        <f>AG94-AG95-AG96-AG97-AG98-AG99</f>
        <v>92371.78261999998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2018-10-29T08:16:01Z</cp:lastPrinted>
  <dcterms:created xsi:type="dcterms:W3CDTF">2002-11-05T08:53:00Z</dcterms:created>
  <dcterms:modified xsi:type="dcterms:W3CDTF">2018-10-29T08:26:07Z</dcterms:modified>
  <cp:category/>
  <cp:version/>
  <cp:contentType/>
  <cp:contentStatus/>
</cp:coreProperties>
</file>